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<sst xmlns="http://schemas.openxmlformats.org/spreadsheetml/2006/main" count="141" uniqueCount="116">
  <si>
    <t xml:space="preserve">Кол-во кв.м
</t>
  </si>
  <si>
    <t xml:space="preserve">Наименование 
показателей
</t>
  </si>
  <si>
    <t>ПНР
(год)</t>
  </si>
  <si>
    <t xml:space="preserve">1 квартал
</t>
  </si>
  <si>
    <t xml:space="preserve">2 квартал
</t>
  </si>
  <si>
    <t xml:space="preserve">3 квартал
</t>
  </si>
  <si>
    <t xml:space="preserve">4 квартал
</t>
  </si>
  <si>
    <t>в том числе:</t>
  </si>
  <si>
    <t xml:space="preserve">№
п/п
</t>
  </si>
  <si>
    <t>Общая жилая площадь без учета летних (кв.м)</t>
  </si>
  <si>
    <t>Нежилая площадь (кв.м)</t>
  </si>
  <si>
    <t xml:space="preserve">ИНФОРМАЦИЯ дополнительно:       </t>
  </si>
  <si>
    <t>Работы по содержанию и текущему ремонту общего имущества МКД по смете расходов</t>
  </si>
  <si>
    <t>Работы по сбору и вывозу КГМ</t>
  </si>
  <si>
    <t xml:space="preserve">Работы по техническому обслуживанию, текущему ремонту и содержанию лифтового оборудования, входящих в состав общего имущества </t>
  </si>
  <si>
    <t>Расходы за электроэнергию, потребленную на дежурное освещение мест общего пользования и работу лифтов</t>
  </si>
  <si>
    <t>Расходы за воду, потребленную на общедомовые нужды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</si>
  <si>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</si>
  <si>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>Площадь, учитываемая в расчетах
(общая площадь,
общая жилая площадь)</t>
  </si>
  <si>
    <t>-зарплата с начислениями</t>
  </si>
  <si>
    <t>-прочие расходы</t>
  </si>
  <si>
    <t>5.2.1</t>
  </si>
  <si>
    <t>-оплата труда с начислениями уборщиков
мусоропроводов</t>
  </si>
  <si>
    <t>-прочие расходы (спецодежда, материалы, инвентарь, вода и .т.п.)</t>
  </si>
  <si>
    <t>5.2.2</t>
  </si>
  <si>
    <t xml:space="preserve">уборка лестничных клеток и иных помещений </t>
  </si>
  <si>
    <t>-оплата труда с начислениями рабочих</t>
  </si>
  <si>
    <t>-прочие расходы (материалы, инвентарь и .т.п.)</t>
  </si>
  <si>
    <t>содержание мусоропровода</t>
  </si>
  <si>
    <t xml:space="preserve">текущий ремонт подъездов, лестничных клеток </t>
  </si>
  <si>
    <t>обслуживание расширительных баков</t>
  </si>
  <si>
    <t>обслуживание элеваторных узлов</t>
  </si>
  <si>
    <t>обслуживание насосов</t>
  </si>
  <si>
    <t>обслуживание водоподкачек</t>
  </si>
  <si>
    <t>обслуживание систем ДУ И ППА</t>
  </si>
  <si>
    <t>замеры сопротивления</t>
  </si>
  <si>
    <t>обслуживание электроплит</t>
  </si>
  <si>
    <t xml:space="preserve">обслуживание вентиляционных каналов </t>
  </si>
  <si>
    <t>обслуживание  дымоходов</t>
  </si>
  <si>
    <t>обслуживание и текущий ремонт газовой котельной</t>
  </si>
  <si>
    <t>дератизация</t>
  </si>
  <si>
    <t>дезинсекция</t>
  </si>
  <si>
    <t>дезинфекция</t>
  </si>
  <si>
    <t>услуги управления УК</t>
  </si>
  <si>
    <t>5.1.1</t>
  </si>
  <si>
    <t>5.5.1</t>
  </si>
  <si>
    <t>5.5.2</t>
  </si>
  <si>
    <t>5.6.1</t>
  </si>
  <si>
    <t>5.6.2</t>
  </si>
  <si>
    <t>5.6.3</t>
  </si>
  <si>
    <t>5.6.4</t>
  </si>
  <si>
    <t>5.8.1</t>
  </si>
  <si>
    <t>5.8.2</t>
  </si>
  <si>
    <t>5.8.3</t>
  </si>
  <si>
    <t>5.9.1</t>
  </si>
  <si>
    <t>5.9.2</t>
  </si>
  <si>
    <t>5.10.1</t>
  </si>
  <si>
    <t>5.14.1</t>
  </si>
  <si>
    <t>5.14.2</t>
  </si>
  <si>
    <t>5.14.3</t>
  </si>
  <si>
    <t>Смета под заключенные дог-ры (год)</t>
  </si>
  <si>
    <t>Ставка планово-нормативного расхода</t>
  </si>
  <si>
    <t>5.14.4</t>
  </si>
  <si>
    <t>5.14.5</t>
  </si>
  <si>
    <t>страхование</t>
  </si>
  <si>
    <t>инвентаризация</t>
  </si>
  <si>
    <t>5.14.6</t>
  </si>
  <si>
    <t>прочие работы (расшифровать)</t>
  </si>
  <si>
    <t>Прочие работы по содержанию и ремонту общего имущества МКД, всего:</t>
  </si>
  <si>
    <t xml:space="preserve"> Аварийные работы по восстановлению общего имущества МКД, всего:</t>
  </si>
  <si>
    <t>5.11.1</t>
  </si>
  <si>
    <t>5.11.2</t>
  </si>
  <si>
    <t>внеплановые работы</t>
  </si>
  <si>
    <t>плановые работы</t>
  </si>
  <si>
    <t>Работы по содержанию и ППР систем газораспределения и газового оборудования, входящих в состав общего имущества, всего:</t>
  </si>
  <si>
    <t>5.10.2</t>
  </si>
  <si>
    <t>Работы по содержанию и ППР систем вентиляции и газоходов, входящих в состав общего имущества, всего:</t>
  </si>
  <si>
    <t>5.9.3</t>
  </si>
  <si>
    <t>5.8.4</t>
  </si>
  <si>
    <t>Работы по содержанию и ППР систем противопажарной безопасности, входящих в состав общего имущества, всего:</t>
  </si>
  <si>
    <t>5.6.5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</si>
  <si>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</si>
  <si>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5.6.6</t>
  </si>
  <si>
    <t>5.6.7</t>
  </si>
  <si>
    <t>Работы по содержанию и ППР помещений общего пользования, входящих в состав общего имущества, всего:</t>
  </si>
  <si>
    <t>Работы по сбору и вывозу ТБО, всего:</t>
  </si>
  <si>
    <t>вывоз ТБО</t>
  </si>
  <si>
    <t>обезвреживание ТБО</t>
  </si>
  <si>
    <t>5.3.1</t>
  </si>
  <si>
    <t>5.3.2</t>
  </si>
  <si>
    <t>-оплата труда с начислениями слесарей, сантехников, электриков</t>
  </si>
  <si>
    <t>тех. обслуживание и ремонт энергосберегающего оборудования</t>
  </si>
  <si>
    <t xml:space="preserve">прочие работы по текущему ремонту помещений общего пользования, фасадов, кровли и других конструктивных элементов (расшифровать) </t>
  </si>
  <si>
    <t>Работы по управлению МКД, всего:</t>
  </si>
  <si>
    <t>Работы по санитарному содержанию помещений общего пользования,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</si>
  <si>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</si>
  <si>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-обработка стволов мусоропровода</t>
  </si>
  <si>
    <t>-затраты АУП</t>
  </si>
  <si>
    <t>Техническое обслуживание внутридомового газового оборудования</t>
  </si>
  <si>
    <t>5.10.3</t>
  </si>
  <si>
    <t>Руководитель УК</t>
  </si>
  <si>
    <t>подпись, печать</t>
  </si>
  <si>
    <t>Главный бухгалтер УК</t>
  </si>
  <si>
    <t>ПРОВЕРЕНО</t>
  </si>
  <si>
    <t>ГУ ИС района_______</t>
  </si>
  <si>
    <t>____________________</t>
  </si>
  <si>
    <t>_________________________________________</t>
  </si>
  <si>
    <t>__________________________________________</t>
  </si>
  <si>
    <t>подпись, печать  Ф.И.О.</t>
  </si>
  <si>
    <t>Проверка</t>
  </si>
  <si>
    <t>программное обеспечение</t>
  </si>
  <si>
    <t>Общая площадь дома</t>
  </si>
  <si>
    <t>Общая площадь всего</t>
  </si>
  <si>
    <t>Куралов А.Г.</t>
  </si>
  <si>
    <t xml:space="preserve"> Смета планово-нормативного расхода на содержание и текущий ремонт общего имущества МКД 
на 2011 г. по УК ООО "Строй-холдинг"</t>
  </si>
  <si>
    <t>Набатова Л.А.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</si>
</sst>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2" fontId="0" fillId="0" borderId="16" xfId="0" applyNumberForma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4" fontId="0" fillId="0" borderId="22" xfId="0" applyNumberForma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2" fontId="0" fillId="0" borderId="25" xfId="0" applyNumberFormat="1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2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2" fontId="0" fillId="0" borderId="3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88">
      <selection activeCell="H102" sqref="H102"/>
    </sheetView>
  </sheetViews>
  <sheetFormatPr defaultColWidth="9.00390625" defaultRowHeight="12.75"/>
  <cols>
    <col min="1" max="1" width="5.25390625" style="1" customWidth="1"/>
    <col min="2" max="2" width="35.00390625" style="1" customWidth="1"/>
    <col min="3" max="3" width="18.375" style="3" customWidth="1"/>
    <col min="4" max="4" width="22.875" style="3" customWidth="1"/>
    <col min="5" max="5" width="12.875" style="3" customWidth="1"/>
    <col min="6" max="6" width="18.25390625" style="3" customWidth="1"/>
    <col min="7" max="7" width="10.375" style="3" customWidth="1"/>
    <col min="8" max="8" width="12.25390625" style="3" customWidth="1"/>
    <col min="9" max="9" width="12.125" style="3" customWidth="1"/>
    <col min="10" max="10" width="11.625" style="3" bestFit="1" customWidth="1"/>
    <col min="11" max="11" width="9.125" style="3" customWidth="1"/>
    <col min="12" max="12" width="11.75390625" style="3" hidden="1" customWidth="1"/>
    <col min="13" max="13" width="11.625" style="3" bestFit="1" customWidth="1"/>
    <col min="14" max="16384" width="9.125" style="3" customWidth="1"/>
  </cols>
  <sheetData>
    <row r="1" spans="2:9" ht="44.25" customHeight="1">
      <c r="B1" s="54" t="s">
        <v>114</v>
      </c>
      <c r="C1" s="54"/>
      <c r="D1" s="54"/>
      <c r="E1" s="54"/>
      <c r="F1" s="54"/>
      <c r="G1" s="54"/>
      <c r="H1" s="54"/>
      <c r="I1" s="54"/>
    </row>
    <row r="2" spans="2:9" ht="15" customHeight="1">
      <c r="B2" s="2"/>
      <c r="C2" s="2"/>
      <c r="D2" s="2"/>
      <c r="E2" s="2"/>
      <c r="F2" s="2"/>
      <c r="G2" s="2"/>
      <c r="H2" s="2"/>
      <c r="I2" s="2"/>
    </row>
    <row r="3" spans="1:9" ht="13.5" customHeight="1">
      <c r="A3" s="49" t="s">
        <v>11</v>
      </c>
      <c r="B3" s="50"/>
      <c r="C3" s="51"/>
      <c r="D3" s="52"/>
      <c r="E3" s="53"/>
      <c r="F3" s="2"/>
      <c r="G3" s="2"/>
      <c r="H3" s="2"/>
      <c r="I3" s="2"/>
    </row>
    <row r="4" spans="1:5" ht="14.25">
      <c r="A4" s="49"/>
      <c r="B4" s="50"/>
      <c r="C4" s="55" t="s">
        <v>112</v>
      </c>
      <c r="D4" s="56"/>
      <c r="E4" s="6">
        <v>127772</v>
      </c>
    </row>
    <row r="5" spans="3:5" ht="12.75">
      <c r="C5" s="4" t="s">
        <v>9</v>
      </c>
      <c r="D5" s="5"/>
      <c r="E5" s="7">
        <v>124397</v>
      </c>
    </row>
    <row r="6" spans="3:5" ht="13.5" thickBot="1">
      <c r="C6" s="45" t="s">
        <v>10</v>
      </c>
      <c r="D6" s="46"/>
      <c r="E6" s="8">
        <v>3375</v>
      </c>
    </row>
    <row r="7" spans="3:5" ht="13.5" thickBot="1">
      <c r="C7" s="47" t="s">
        <v>61</v>
      </c>
      <c r="D7" s="48"/>
      <c r="E7" s="9"/>
    </row>
    <row r="8" spans="3:5" ht="7.5" customHeight="1">
      <c r="C8" s="10"/>
      <c r="D8" s="10"/>
      <c r="E8" s="10"/>
    </row>
    <row r="9" ht="13.5" thickBot="1"/>
    <row r="10" spans="1:12" ht="12.75" customHeight="1">
      <c r="A10" s="39" t="s">
        <v>8</v>
      </c>
      <c r="B10" s="41" t="s">
        <v>1</v>
      </c>
      <c r="C10" s="41" t="s">
        <v>18</v>
      </c>
      <c r="D10" s="41" t="s">
        <v>0</v>
      </c>
      <c r="E10" s="41" t="s">
        <v>2</v>
      </c>
      <c r="F10" s="41" t="s">
        <v>60</v>
      </c>
      <c r="G10" s="43" t="s">
        <v>7</v>
      </c>
      <c r="H10" s="43"/>
      <c r="I10" s="43"/>
      <c r="J10" s="44"/>
      <c r="L10" s="3" t="s">
        <v>109</v>
      </c>
    </row>
    <row r="11" spans="1:10" ht="51" customHeight="1" thickBot="1">
      <c r="A11" s="40"/>
      <c r="B11" s="42"/>
      <c r="C11" s="42"/>
      <c r="D11" s="42"/>
      <c r="E11" s="42"/>
      <c r="F11" s="42"/>
      <c r="G11" s="12" t="s">
        <v>3</v>
      </c>
      <c r="H11" s="12" t="s">
        <v>4</v>
      </c>
      <c r="I11" s="12" t="s">
        <v>5</v>
      </c>
      <c r="J11" s="13" t="s">
        <v>6</v>
      </c>
    </row>
    <row r="12" spans="1:10" s="1" customFormat="1" ht="13.5" thickBo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3" ht="42" customHeight="1">
      <c r="A13" s="15">
        <v>5</v>
      </c>
      <c r="B13" s="11" t="s">
        <v>12</v>
      </c>
      <c r="C13" s="16" t="s">
        <v>111</v>
      </c>
      <c r="D13" s="17">
        <f>E4</f>
        <v>127772</v>
      </c>
      <c r="E13" s="18">
        <v>28923645.600000005</v>
      </c>
      <c r="F13" s="18">
        <f>F14+F20+F33+F37+F38+F46+F59+F60+F66+F71+F76+F80+F81+F82+F90</f>
        <v>28923645.600000005</v>
      </c>
      <c r="G13" s="18">
        <f>G14+G20+G33+G37+G38+G46+G59+G60+G66+G71+G76+G80+G81+G82+G90</f>
        <v>6891937.510000001</v>
      </c>
      <c r="H13" s="18">
        <f>H14+H20+H33+H37+H38+H46+H59+H60+H66+H71+H76+H80+H81+H82+H90</f>
        <v>7673670.76</v>
      </c>
      <c r="I13" s="18">
        <f>I14+I20+I33+I37+I38+I46+I59+I60+I66+I71+I76+I80+I81+I82+I90</f>
        <v>7251896.53</v>
      </c>
      <c r="J13" s="18">
        <f>J14+J20+J33+J37+J38+J46+J59+J60+J66+J71+J76+J80+J81+J82+J90</f>
        <v>7106140.800000001</v>
      </c>
      <c r="K13" s="19"/>
      <c r="L13" s="20">
        <f>G13+H13+I13+J13</f>
        <v>28923645.6</v>
      </c>
      <c r="M13" s="19"/>
    </row>
    <row r="14" spans="1:12" ht="12.75">
      <c r="A14" s="21">
        <v>5.1</v>
      </c>
      <c r="B14" s="22" t="s">
        <v>93</v>
      </c>
      <c r="C14" s="23"/>
      <c r="D14" s="20"/>
      <c r="E14" s="20">
        <f aca="true" t="shared" si="0" ref="E14:J14">E16</f>
        <v>0</v>
      </c>
      <c r="F14" s="20">
        <f t="shared" si="0"/>
        <v>2072665.96</v>
      </c>
      <c r="G14" s="20">
        <f t="shared" si="0"/>
        <v>518341.49</v>
      </c>
      <c r="H14" s="20">
        <f t="shared" si="0"/>
        <v>517641.49</v>
      </c>
      <c r="I14" s="20">
        <f t="shared" si="0"/>
        <v>518341.49</v>
      </c>
      <c r="J14" s="20">
        <f t="shared" si="0"/>
        <v>518341.49</v>
      </c>
      <c r="K14" s="19"/>
      <c r="L14" s="20">
        <f aca="true" t="shared" si="1" ref="L14:L77">G14+H14+I14+J14</f>
        <v>2072665.96</v>
      </c>
    </row>
    <row r="15" spans="1:12" ht="12.75">
      <c r="A15" s="21"/>
      <c r="B15" s="24" t="s">
        <v>7</v>
      </c>
      <c r="C15" s="23"/>
      <c r="D15" s="20"/>
      <c r="E15" s="20"/>
      <c r="F15" s="20"/>
      <c r="G15" s="20"/>
      <c r="H15" s="20"/>
      <c r="I15" s="20"/>
      <c r="J15" s="57"/>
      <c r="K15" s="19"/>
      <c r="L15" s="20">
        <f t="shared" si="1"/>
        <v>0</v>
      </c>
    </row>
    <row r="16" spans="1:12" ht="12.75">
      <c r="A16" s="21" t="s">
        <v>44</v>
      </c>
      <c r="B16" s="25" t="s">
        <v>43</v>
      </c>
      <c r="C16" s="23"/>
      <c r="D16" s="20">
        <f>F13-E13</f>
        <v>0</v>
      </c>
      <c r="E16" s="20">
        <f aca="true" t="shared" si="2" ref="E16:J16">E18+E19</f>
        <v>0</v>
      </c>
      <c r="F16" s="20">
        <f t="shared" si="2"/>
        <v>2072665.96</v>
      </c>
      <c r="G16" s="20">
        <f t="shared" si="2"/>
        <v>518341.49</v>
      </c>
      <c r="H16" s="20">
        <f t="shared" si="2"/>
        <v>517641.49</v>
      </c>
      <c r="I16" s="20">
        <f t="shared" si="2"/>
        <v>518341.49</v>
      </c>
      <c r="J16" s="20">
        <f t="shared" si="2"/>
        <v>518341.49</v>
      </c>
      <c r="K16" s="19"/>
      <c r="L16" s="20">
        <f t="shared" si="1"/>
        <v>2072665.96</v>
      </c>
    </row>
    <row r="17" spans="1:12" ht="12.75">
      <c r="A17" s="21"/>
      <c r="B17" s="26" t="s">
        <v>7</v>
      </c>
      <c r="C17" s="23"/>
      <c r="D17" s="20"/>
      <c r="E17" s="20"/>
      <c r="F17" s="20"/>
      <c r="G17" s="20"/>
      <c r="H17" s="20"/>
      <c r="I17" s="20"/>
      <c r="J17" s="57"/>
      <c r="K17" s="19"/>
      <c r="L17" s="20">
        <f t="shared" si="1"/>
        <v>0</v>
      </c>
    </row>
    <row r="18" spans="1:12" ht="12.75">
      <c r="A18" s="21"/>
      <c r="B18" s="26" t="s">
        <v>19</v>
      </c>
      <c r="C18" s="23"/>
      <c r="D18" s="20"/>
      <c r="E18" s="20"/>
      <c r="F18" s="20">
        <f>G18+H18+I18+J18</f>
        <v>1886496.32</v>
      </c>
      <c r="G18" s="20">
        <v>471674.08</v>
      </c>
      <c r="H18" s="20">
        <v>471474.08</v>
      </c>
      <c r="I18" s="20">
        <v>471674.08</v>
      </c>
      <c r="J18" s="20">
        <v>471674.08</v>
      </c>
      <c r="K18" s="19"/>
      <c r="L18" s="20">
        <f t="shared" si="1"/>
        <v>1886496.32</v>
      </c>
    </row>
    <row r="19" spans="1:12" ht="12.75">
      <c r="A19" s="21"/>
      <c r="B19" s="26" t="s">
        <v>20</v>
      </c>
      <c r="C19" s="23"/>
      <c r="D19" s="20"/>
      <c r="E19" s="20"/>
      <c r="F19" s="20">
        <f>G19+H19+I19+J19</f>
        <v>186169.64</v>
      </c>
      <c r="G19" s="20">
        <v>46667.41</v>
      </c>
      <c r="H19" s="20">
        <v>46167.41</v>
      </c>
      <c r="I19" s="20">
        <v>46667.41</v>
      </c>
      <c r="J19" s="20">
        <v>46667.41</v>
      </c>
      <c r="K19" s="19"/>
      <c r="L19" s="20">
        <f t="shared" si="1"/>
        <v>186169.64</v>
      </c>
    </row>
    <row r="20" spans="1:12" ht="51">
      <c r="A20" s="21">
        <v>5.2</v>
      </c>
      <c r="B20" s="24" t="s">
        <v>94</v>
      </c>
      <c r="C20" s="23"/>
      <c r="D20" s="20"/>
      <c r="E20" s="20">
        <f aca="true" t="shared" si="3" ref="E20:J20">E22+E28</f>
        <v>0</v>
      </c>
      <c r="F20" s="20">
        <f t="shared" si="3"/>
        <v>6143219.449999999</v>
      </c>
      <c r="G20" s="20">
        <f t="shared" si="3"/>
        <v>1540498.8299999998</v>
      </c>
      <c r="H20" s="20">
        <f t="shared" si="3"/>
        <v>1543022.96</v>
      </c>
      <c r="I20" s="20">
        <f t="shared" si="3"/>
        <v>1533398.8299999998</v>
      </c>
      <c r="J20" s="20">
        <f t="shared" si="3"/>
        <v>1526298.8299999998</v>
      </c>
      <c r="K20" s="19"/>
      <c r="L20" s="20">
        <f t="shared" si="1"/>
        <v>6143219.45</v>
      </c>
    </row>
    <row r="21" spans="1:12" ht="12.75">
      <c r="A21" s="21"/>
      <c r="B21" s="24" t="s">
        <v>7</v>
      </c>
      <c r="C21" s="23"/>
      <c r="D21" s="20"/>
      <c r="E21" s="20"/>
      <c r="F21" s="20"/>
      <c r="G21" s="20"/>
      <c r="H21" s="20"/>
      <c r="I21" s="20"/>
      <c r="J21" s="20"/>
      <c r="K21" s="19"/>
      <c r="L21" s="20">
        <f t="shared" si="1"/>
        <v>0</v>
      </c>
    </row>
    <row r="22" spans="1:12" ht="12.75">
      <c r="A22" s="21" t="s">
        <v>21</v>
      </c>
      <c r="B22" s="27" t="s">
        <v>28</v>
      </c>
      <c r="C22" s="23"/>
      <c r="D22" s="20"/>
      <c r="E22" s="20">
        <f aca="true" t="shared" si="4" ref="E22:J22">E24+E25+E26+E27</f>
        <v>0</v>
      </c>
      <c r="F22" s="20">
        <f t="shared" si="4"/>
        <v>451622.64</v>
      </c>
      <c r="G22" s="20">
        <f t="shared" si="4"/>
        <v>112905.66</v>
      </c>
      <c r="H22" s="20">
        <f t="shared" si="4"/>
        <v>112905.66</v>
      </c>
      <c r="I22" s="20">
        <f t="shared" si="4"/>
        <v>112905.66</v>
      </c>
      <c r="J22" s="20">
        <f t="shared" si="4"/>
        <v>112905.66</v>
      </c>
      <c r="K22" s="19"/>
      <c r="L22" s="20">
        <f t="shared" si="1"/>
        <v>451622.64</v>
      </c>
    </row>
    <row r="23" spans="1:12" ht="12.75">
      <c r="A23" s="21"/>
      <c r="B23" s="28" t="s">
        <v>7</v>
      </c>
      <c r="C23" s="23"/>
      <c r="D23" s="20"/>
      <c r="E23" s="20"/>
      <c r="F23" s="20"/>
      <c r="G23" s="20"/>
      <c r="H23" s="20"/>
      <c r="I23" s="20"/>
      <c r="J23" s="20"/>
      <c r="K23" s="19"/>
      <c r="L23" s="20">
        <f t="shared" si="1"/>
        <v>0</v>
      </c>
    </row>
    <row r="24" spans="1:12" ht="22.5">
      <c r="A24" s="21"/>
      <c r="B24" s="28" t="s">
        <v>22</v>
      </c>
      <c r="C24" s="23"/>
      <c r="D24" s="20"/>
      <c r="E24" s="20"/>
      <c r="F24" s="20">
        <f>G24+H24+I24+J24</f>
        <v>324197.88</v>
      </c>
      <c r="G24" s="20">
        <v>81049.47</v>
      </c>
      <c r="H24" s="20">
        <v>81049.47</v>
      </c>
      <c r="I24" s="20">
        <v>81049.47</v>
      </c>
      <c r="J24" s="20">
        <v>81049.47</v>
      </c>
      <c r="K24" s="19"/>
      <c r="L24" s="20">
        <f t="shared" si="1"/>
        <v>324197.88</v>
      </c>
    </row>
    <row r="25" spans="1:12" ht="22.5">
      <c r="A25" s="21"/>
      <c r="B25" s="28" t="s">
        <v>23</v>
      </c>
      <c r="C25" s="23"/>
      <c r="D25" s="20"/>
      <c r="E25" s="20"/>
      <c r="F25" s="20">
        <f>G25+H25+I25+J25</f>
        <v>64839.56</v>
      </c>
      <c r="G25" s="20">
        <v>16209.89</v>
      </c>
      <c r="H25" s="20">
        <v>16209.89</v>
      </c>
      <c r="I25" s="20">
        <v>16209.89</v>
      </c>
      <c r="J25" s="20">
        <v>16209.89</v>
      </c>
      <c r="K25" s="19"/>
      <c r="L25" s="20">
        <f t="shared" si="1"/>
        <v>64839.56</v>
      </c>
    </row>
    <row r="26" spans="1:12" ht="12.75">
      <c r="A26" s="21"/>
      <c r="B26" s="28" t="s">
        <v>96</v>
      </c>
      <c r="C26" s="23"/>
      <c r="D26" s="20"/>
      <c r="E26" s="20"/>
      <c r="F26" s="20">
        <f>G26+H26+I26+J26</f>
        <v>0</v>
      </c>
      <c r="G26" s="20"/>
      <c r="H26" s="20"/>
      <c r="I26" s="20"/>
      <c r="J26" s="20"/>
      <c r="K26" s="19"/>
      <c r="L26" s="20">
        <f t="shared" si="1"/>
        <v>0</v>
      </c>
    </row>
    <row r="27" spans="1:12" ht="12.75">
      <c r="A27" s="21"/>
      <c r="B27" s="28" t="s">
        <v>97</v>
      </c>
      <c r="C27" s="23"/>
      <c r="D27" s="20"/>
      <c r="E27" s="20"/>
      <c r="F27" s="20">
        <f>G27+H27+I27+J27</f>
        <v>62585.2</v>
      </c>
      <c r="G27" s="20">
        <v>15646.3</v>
      </c>
      <c r="H27" s="20">
        <v>15646.3</v>
      </c>
      <c r="I27" s="20">
        <v>15646.3</v>
      </c>
      <c r="J27" s="20">
        <v>15646.3</v>
      </c>
      <c r="K27" s="19"/>
      <c r="L27" s="20">
        <f t="shared" si="1"/>
        <v>62585.2</v>
      </c>
    </row>
    <row r="28" spans="1:12" ht="22.5">
      <c r="A28" s="21" t="s">
        <v>24</v>
      </c>
      <c r="B28" s="29" t="s">
        <v>25</v>
      </c>
      <c r="C28" s="23"/>
      <c r="D28" s="20"/>
      <c r="E28" s="20">
        <f aca="true" t="shared" si="5" ref="E28:J28">E30+E31+E32</f>
        <v>0</v>
      </c>
      <c r="F28" s="20">
        <f t="shared" si="5"/>
        <v>5691596.81</v>
      </c>
      <c r="G28" s="20">
        <f t="shared" si="5"/>
        <v>1427593.17</v>
      </c>
      <c r="H28" s="20">
        <f t="shared" si="5"/>
        <v>1430117.3</v>
      </c>
      <c r="I28" s="20">
        <f t="shared" si="5"/>
        <v>1420493.17</v>
      </c>
      <c r="J28" s="20">
        <f t="shared" si="5"/>
        <v>1413393.17</v>
      </c>
      <c r="K28" s="19"/>
      <c r="L28" s="20">
        <f t="shared" si="1"/>
        <v>5691596.81</v>
      </c>
    </row>
    <row r="29" spans="1:12" ht="12.75">
      <c r="A29" s="21"/>
      <c r="B29" s="28" t="s">
        <v>7</v>
      </c>
      <c r="C29" s="23"/>
      <c r="D29" s="20"/>
      <c r="E29" s="20"/>
      <c r="F29" s="20"/>
      <c r="G29" s="20"/>
      <c r="H29" s="20"/>
      <c r="I29" s="20"/>
      <c r="J29" s="20"/>
      <c r="K29" s="19"/>
      <c r="L29" s="20">
        <f t="shared" si="1"/>
        <v>0</v>
      </c>
    </row>
    <row r="30" spans="1:12" ht="12.75">
      <c r="A30" s="21"/>
      <c r="B30" s="28" t="s">
        <v>26</v>
      </c>
      <c r="C30" s="23"/>
      <c r="D30" s="20"/>
      <c r="E30" s="20"/>
      <c r="F30" s="20">
        <f>G30+H30+I30+J30</f>
        <v>4501064.08</v>
      </c>
      <c r="G30" s="20">
        <v>1125266.02</v>
      </c>
      <c r="H30" s="20">
        <v>1125266.02</v>
      </c>
      <c r="I30" s="20">
        <v>1125266.02</v>
      </c>
      <c r="J30" s="20">
        <v>1125266.02</v>
      </c>
      <c r="K30" s="19"/>
      <c r="L30" s="20">
        <f t="shared" si="1"/>
        <v>4501064.08</v>
      </c>
    </row>
    <row r="31" spans="1:12" ht="22.5">
      <c r="A31" s="21"/>
      <c r="B31" s="28" t="s">
        <v>27</v>
      </c>
      <c r="C31" s="23"/>
      <c r="D31" s="20"/>
      <c r="E31" s="20"/>
      <c r="F31" s="20">
        <f>G31+H31+I31+J31</f>
        <v>817836.97</v>
      </c>
      <c r="G31" s="20">
        <v>206753.21</v>
      </c>
      <c r="H31" s="20">
        <v>213277.34</v>
      </c>
      <c r="I31" s="20">
        <v>202453.21</v>
      </c>
      <c r="J31" s="20">
        <v>195353.21</v>
      </c>
      <c r="K31" s="19"/>
      <c r="L31" s="20">
        <f t="shared" si="1"/>
        <v>817836.97</v>
      </c>
    </row>
    <row r="32" spans="1:12" ht="12.75">
      <c r="A32" s="21"/>
      <c r="B32" s="28" t="s">
        <v>97</v>
      </c>
      <c r="C32" s="23"/>
      <c r="D32" s="20"/>
      <c r="E32" s="20"/>
      <c r="F32" s="20">
        <f>G32+H32+I32+J32</f>
        <v>372695.76</v>
      </c>
      <c r="G32" s="20">
        <v>95573.94</v>
      </c>
      <c r="H32" s="20">
        <v>91573.94</v>
      </c>
      <c r="I32" s="20">
        <v>92773.94</v>
      </c>
      <c r="J32" s="20">
        <v>92773.94</v>
      </c>
      <c r="K32" s="19"/>
      <c r="L32" s="20">
        <f t="shared" si="1"/>
        <v>372695.76</v>
      </c>
    </row>
    <row r="33" spans="1:12" ht="25.5">
      <c r="A33" s="21">
        <v>5.3</v>
      </c>
      <c r="B33" s="24" t="s">
        <v>85</v>
      </c>
      <c r="C33" s="23"/>
      <c r="D33" s="20"/>
      <c r="E33" s="20">
        <f aca="true" t="shared" si="6" ref="E33:J33">E35+E36</f>
        <v>0</v>
      </c>
      <c r="F33" s="20">
        <f t="shared" si="6"/>
        <v>1762379.42</v>
      </c>
      <c r="G33" s="20">
        <f t="shared" si="6"/>
        <v>433814.63</v>
      </c>
      <c r="H33" s="20">
        <f t="shared" si="6"/>
        <v>439633.83</v>
      </c>
      <c r="I33" s="20">
        <f t="shared" si="6"/>
        <v>444465.48</v>
      </c>
      <c r="J33" s="20">
        <f t="shared" si="6"/>
        <v>444465.48</v>
      </c>
      <c r="K33" s="19"/>
      <c r="L33" s="20">
        <f t="shared" si="1"/>
        <v>1762379.42</v>
      </c>
    </row>
    <row r="34" spans="1:12" ht="12.75">
      <c r="A34" s="21"/>
      <c r="B34" s="24" t="s">
        <v>7</v>
      </c>
      <c r="C34" s="23"/>
      <c r="D34" s="20"/>
      <c r="E34" s="20"/>
      <c r="F34" s="20"/>
      <c r="G34" s="20"/>
      <c r="H34" s="20"/>
      <c r="I34" s="20"/>
      <c r="J34" s="20"/>
      <c r="K34" s="19"/>
      <c r="L34" s="20">
        <f t="shared" si="1"/>
        <v>0</v>
      </c>
    </row>
    <row r="35" spans="1:12" ht="12.75">
      <c r="A35" s="21" t="s">
        <v>88</v>
      </c>
      <c r="B35" s="27" t="s">
        <v>86</v>
      </c>
      <c r="C35" s="23"/>
      <c r="D35" s="20"/>
      <c r="E35" s="20"/>
      <c r="F35" s="20">
        <f>G35+H35+I35+J35</f>
        <v>1305795.28</v>
      </c>
      <c r="G35" s="20">
        <v>321977.34</v>
      </c>
      <c r="H35" s="20">
        <v>325553.96</v>
      </c>
      <c r="I35" s="20">
        <v>329131.99</v>
      </c>
      <c r="J35" s="20">
        <v>329131.99</v>
      </c>
      <c r="K35" s="19"/>
      <c r="L35" s="20">
        <f t="shared" si="1"/>
        <v>1305795.28</v>
      </c>
    </row>
    <row r="36" spans="1:12" ht="12.75">
      <c r="A36" s="21" t="s">
        <v>89</v>
      </c>
      <c r="B36" s="27" t="s">
        <v>87</v>
      </c>
      <c r="C36" s="23"/>
      <c r="D36" s="20"/>
      <c r="E36" s="20"/>
      <c r="F36" s="20">
        <f>G36+H36+I36+J36</f>
        <v>456584.13999999996</v>
      </c>
      <c r="G36" s="20">
        <v>111837.29</v>
      </c>
      <c r="H36" s="20">
        <v>114079.87</v>
      </c>
      <c r="I36" s="20">
        <v>115333.49</v>
      </c>
      <c r="J36" s="20">
        <v>115333.49</v>
      </c>
      <c r="K36" s="19"/>
      <c r="L36" s="20">
        <f t="shared" si="1"/>
        <v>456584.13999999996</v>
      </c>
    </row>
    <row r="37" spans="1:12" ht="12.75">
      <c r="A37" s="21">
        <v>5.4</v>
      </c>
      <c r="B37" s="24" t="s">
        <v>13</v>
      </c>
      <c r="C37" s="23"/>
      <c r="D37" s="20"/>
      <c r="E37" s="20">
        <v>0</v>
      </c>
      <c r="F37" s="20">
        <f>G37+H37+I37+J37</f>
        <v>1092584.14</v>
      </c>
      <c r="G37" s="20">
        <v>273645.97</v>
      </c>
      <c r="H37" s="20">
        <v>271646.23</v>
      </c>
      <c r="I37" s="20">
        <v>273645.97</v>
      </c>
      <c r="J37" s="20">
        <v>273645.97</v>
      </c>
      <c r="K37" s="19"/>
      <c r="L37" s="20">
        <f t="shared" si="1"/>
        <v>1092584.14</v>
      </c>
    </row>
    <row r="38" spans="1:12" ht="51">
      <c r="A38" s="21">
        <v>5.5</v>
      </c>
      <c r="B38" s="24" t="s">
        <v>84</v>
      </c>
      <c r="C38" s="23"/>
      <c r="D38" s="20"/>
      <c r="E38" s="20">
        <f aca="true" t="shared" si="7" ref="E38:J38">E40+E45</f>
        <v>0</v>
      </c>
      <c r="F38" s="20">
        <f t="shared" si="7"/>
        <v>7170923.42</v>
      </c>
      <c r="G38" s="20">
        <f t="shared" si="7"/>
        <v>1289602.37</v>
      </c>
      <c r="H38" s="20">
        <f t="shared" si="7"/>
        <v>2478113.55</v>
      </c>
      <c r="I38" s="20">
        <f t="shared" si="7"/>
        <v>2119008.39</v>
      </c>
      <c r="J38" s="20">
        <f t="shared" si="7"/>
        <v>1284199.1099999999</v>
      </c>
      <c r="K38" s="19"/>
      <c r="L38" s="20">
        <f t="shared" si="1"/>
        <v>7170923.42</v>
      </c>
    </row>
    <row r="39" spans="1:12" ht="12.75">
      <c r="A39" s="21"/>
      <c r="B39" s="24" t="s">
        <v>7</v>
      </c>
      <c r="C39" s="23"/>
      <c r="D39" s="20"/>
      <c r="E39" s="20"/>
      <c r="F39" s="20"/>
      <c r="G39" s="20"/>
      <c r="H39" s="20"/>
      <c r="I39" s="20"/>
      <c r="J39" s="20"/>
      <c r="K39" s="19"/>
      <c r="L39" s="20">
        <f t="shared" si="1"/>
        <v>0</v>
      </c>
    </row>
    <row r="40" spans="1:12" ht="20.25" customHeight="1">
      <c r="A40" s="21" t="s">
        <v>45</v>
      </c>
      <c r="B40" s="29" t="s">
        <v>29</v>
      </c>
      <c r="C40" s="23"/>
      <c r="D40" s="20"/>
      <c r="E40" s="20">
        <f aca="true" t="shared" si="8" ref="E40:J40">E42+E43+E44</f>
        <v>0</v>
      </c>
      <c r="F40" s="20">
        <f t="shared" si="8"/>
        <v>5144813.51</v>
      </c>
      <c r="G40" s="20">
        <f t="shared" si="8"/>
        <v>1289602.37</v>
      </c>
      <c r="H40" s="20">
        <f t="shared" si="8"/>
        <v>1283374.37</v>
      </c>
      <c r="I40" s="20">
        <f t="shared" si="8"/>
        <v>1287637.6600000001</v>
      </c>
      <c r="J40" s="20">
        <f t="shared" si="8"/>
        <v>1284199.1099999999</v>
      </c>
      <c r="K40" s="19"/>
      <c r="L40" s="20">
        <f t="shared" si="1"/>
        <v>5144813.51</v>
      </c>
    </row>
    <row r="41" spans="1:12" ht="12.75">
      <c r="A41" s="21"/>
      <c r="B41" s="28" t="s">
        <v>7</v>
      </c>
      <c r="C41" s="23"/>
      <c r="D41" s="20"/>
      <c r="E41" s="20"/>
      <c r="F41" s="20"/>
      <c r="G41" s="20"/>
      <c r="H41" s="20"/>
      <c r="I41" s="20"/>
      <c r="J41" s="20"/>
      <c r="K41" s="19"/>
      <c r="L41" s="20">
        <f t="shared" si="1"/>
        <v>0</v>
      </c>
    </row>
    <row r="42" spans="1:12" ht="12.75">
      <c r="A42" s="21"/>
      <c r="B42" s="28" t="s">
        <v>26</v>
      </c>
      <c r="C42" s="23"/>
      <c r="D42" s="20"/>
      <c r="E42" s="20"/>
      <c r="F42" s="20">
        <f>G42+H42+I42+J42</f>
        <v>4039946.96</v>
      </c>
      <c r="G42" s="20">
        <v>1009986.74</v>
      </c>
      <c r="H42" s="20">
        <v>1009986.74</v>
      </c>
      <c r="I42" s="20">
        <v>1009986.74</v>
      </c>
      <c r="J42" s="20">
        <v>1009986.74</v>
      </c>
      <c r="K42" s="19"/>
      <c r="L42" s="20">
        <f t="shared" si="1"/>
        <v>4039946.96</v>
      </c>
    </row>
    <row r="43" spans="1:12" ht="22.5">
      <c r="A43" s="21"/>
      <c r="B43" s="28" t="s">
        <v>27</v>
      </c>
      <c r="C43" s="23"/>
      <c r="D43" s="20"/>
      <c r="E43" s="20"/>
      <c r="F43" s="20">
        <f>G43+H43+I43+J43</f>
        <v>772705.3899999999</v>
      </c>
      <c r="G43" s="20">
        <v>194979.04</v>
      </c>
      <c r="H43" s="20">
        <v>190251.04</v>
      </c>
      <c r="I43" s="20">
        <v>194837.86</v>
      </c>
      <c r="J43" s="20">
        <v>192637.45</v>
      </c>
      <c r="K43" s="19"/>
      <c r="L43" s="20">
        <f t="shared" si="1"/>
        <v>772705.3899999999</v>
      </c>
    </row>
    <row r="44" spans="1:12" ht="12.75">
      <c r="A44" s="21"/>
      <c r="B44" s="28" t="s">
        <v>97</v>
      </c>
      <c r="C44" s="23"/>
      <c r="D44" s="20"/>
      <c r="E44" s="20"/>
      <c r="F44" s="20">
        <f>G44+H44+I44+J44</f>
        <v>332161.16</v>
      </c>
      <c r="G44" s="20">
        <v>84636.59</v>
      </c>
      <c r="H44" s="20">
        <v>83136.59</v>
      </c>
      <c r="I44" s="20">
        <v>82813.06</v>
      </c>
      <c r="J44" s="20">
        <v>81574.92</v>
      </c>
      <c r="K44" s="19"/>
      <c r="L44" s="20">
        <f t="shared" si="1"/>
        <v>332161.16</v>
      </c>
    </row>
    <row r="45" spans="1:12" ht="47.25" customHeight="1">
      <c r="A45" s="21" t="s">
        <v>46</v>
      </c>
      <c r="B45" s="29" t="s">
        <v>92</v>
      </c>
      <c r="C45" s="23"/>
      <c r="D45" s="20"/>
      <c r="E45" s="20">
        <v>0</v>
      </c>
      <c r="F45" s="20">
        <f>G45+H45+I45+J45</f>
        <v>2026109.91</v>
      </c>
      <c r="G45" s="20">
        <v>0</v>
      </c>
      <c r="H45" s="20">
        <v>1194739.18</v>
      </c>
      <c r="I45" s="20">
        <v>831370.73</v>
      </c>
      <c r="J45" s="20">
        <v>0</v>
      </c>
      <c r="K45" s="19"/>
      <c r="L45" s="20">
        <f t="shared" si="1"/>
        <v>2026109.91</v>
      </c>
    </row>
    <row r="46" spans="1:12" ht="63.75">
      <c r="A46" s="21">
        <v>5.6</v>
      </c>
      <c r="B46" s="24" t="s">
        <v>81</v>
      </c>
      <c r="C46" s="23"/>
      <c r="D46" s="20"/>
      <c r="E46" s="20">
        <f aca="true" t="shared" si="9" ref="E46:J46">E48+E53+E54+E55+E56+E57+E58</f>
        <v>0</v>
      </c>
      <c r="F46" s="20">
        <f t="shared" si="9"/>
        <v>5311891.06</v>
      </c>
      <c r="G46" s="20">
        <f t="shared" si="9"/>
        <v>1331250.5099999998</v>
      </c>
      <c r="H46" s="20">
        <f t="shared" si="9"/>
        <v>1326028.4999999998</v>
      </c>
      <c r="I46" s="20">
        <f t="shared" si="9"/>
        <v>1330436.0399999998</v>
      </c>
      <c r="J46" s="20">
        <f t="shared" si="9"/>
        <v>1324176.0099999998</v>
      </c>
      <c r="K46" s="19"/>
      <c r="L46" s="20">
        <f t="shared" si="1"/>
        <v>5311891.06</v>
      </c>
    </row>
    <row r="47" spans="1:12" ht="12.75">
      <c r="A47" s="21"/>
      <c r="B47" s="24" t="s">
        <v>7</v>
      </c>
      <c r="C47" s="23"/>
      <c r="D47" s="20"/>
      <c r="E47" s="20"/>
      <c r="F47" s="20"/>
      <c r="G47" s="20"/>
      <c r="H47" s="20"/>
      <c r="I47" s="20"/>
      <c r="J47" s="20"/>
      <c r="K47" s="19"/>
      <c r="L47" s="20">
        <f t="shared" si="1"/>
        <v>0</v>
      </c>
    </row>
    <row r="48" spans="1:12" ht="33.75">
      <c r="A48" s="21" t="s">
        <v>47</v>
      </c>
      <c r="B48" s="27" t="s">
        <v>95</v>
      </c>
      <c r="C48" s="23"/>
      <c r="D48" s="20"/>
      <c r="E48" s="20">
        <f aca="true" t="shared" si="10" ref="E48:J48">E50+E51+E52</f>
        <v>0</v>
      </c>
      <c r="F48" s="20">
        <f t="shared" si="10"/>
        <v>5199545.38</v>
      </c>
      <c r="G48" s="20">
        <f t="shared" si="10"/>
        <v>1303164.0899999999</v>
      </c>
      <c r="H48" s="20">
        <f t="shared" si="10"/>
        <v>1297942.0799999998</v>
      </c>
      <c r="I48" s="20">
        <f t="shared" si="10"/>
        <v>1302349.6199999999</v>
      </c>
      <c r="J48" s="20">
        <f t="shared" si="10"/>
        <v>1296089.5899999999</v>
      </c>
      <c r="K48" s="19"/>
      <c r="L48" s="20">
        <f t="shared" si="1"/>
        <v>5199545.38</v>
      </c>
    </row>
    <row r="49" spans="1:12" ht="12.75">
      <c r="A49" s="21"/>
      <c r="B49" s="28" t="s">
        <v>7</v>
      </c>
      <c r="C49" s="23"/>
      <c r="D49" s="20"/>
      <c r="E49" s="20"/>
      <c r="F49" s="20"/>
      <c r="G49" s="20"/>
      <c r="H49" s="20"/>
      <c r="I49" s="20"/>
      <c r="J49" s="20"/>
      <c r="K49" s="19"/>
      <c r="L49" s="20">
        <f t="shared" si="1"/>
        <v>0</v>
      </c>
    </row>
    <row r="50" spans="1:12" ht="22.5">
      <c r="A50" s="21"/>
      <c r="B50" s="28" t="s">
        <v>90</v>
      </c>
      <c r="C50" s="23"/>
      <c r="D50" s="20"/>
      <c r="E50" s="20"/>
      <c r="F50" s="20">
        <f aca="true" t="shared" si="11" ref="F50:F59">G50+H50+I50+J50</f>
        <v>4042811.84</v>
      </c>
      <c r="G50" s="20">
        <v>1010702.96</v>
      </c>
      <c r="H50" s="20">
        <v>1010702.96</v>
      </c>
      <c r="I50" s="20">
        <v>1010702.96</v>
      </c>
      <c r="J50" s="20">
        <v>1010702.96</v>
      </c>
      <c r="K50" s="19"/>
      <c r="L50" s="20">
        <f t="shared" si="1"/>
        <v>4042811.84</v>
      </c>
    </row>
    <row r="51" spans="1:12" ht="22.5">
      <c r="A51" s="21"/>
      <c r="B51" s="28" t="s">
        <v>23</v>
      </c>
      <c r="C51" s="23"/>
      <c r="D51" s="20"/>
      <c r="E51" s="20"/>
      <c r="F51" s="20">
        <f t="shared" si="11"/>
        <v>799931.6</v>
      </c>
      <c r="G51" s="20">
        <v>201753.41</v>
      </c>
      <c r="H51" s="20">
        <v>198731.4</v>
      </c>
      <c r="I51" s="20">
        <v>201753.41</v>
      </c>
      <c r="J51" s="20">
        <v>197693.38</v>
      </c>
      <c r="K51" s="19"/>
      <c r="L51" s="20">
        <f t="shared" si="1"/>
        <v>799931.6</v>
      </c>
    </row>
    <row r="52" spans="1:12" ht="12.75">
      <c r="A52" s="21"/>
      <c r="B52" s="28" t="s">
        <v>97</v>
      </c>
      <c r="C52" s="23"/>
      <c r="D52" s="20"/>
      <c r="E52" s="20"/>
      <c r="F52" s="20">
        <f t="shared" si="11"/>
        <v>356801.94</v>
      </c>
      <c r="G52" s="20">
        <v>90707.72</v>
      </c>
      <c r="H52" s="20">
        <v>88507.72</v>
      </c>
      <c r="I52" s="20">
        <v>89893.25</v>
      </c>
      <c r="J52" s="20">
        <v>87693.25</v>
      </c>
      <c r="K52" s="19"/>
      <c r="L52" s="20">
        <f t="shared" si="1"/>
        <v>356801.94</v>
      </c>
    </row>
    <row r="53" spans="1:12" ht="22.5">
      <c r="A53" s="21" t="s">
        <v>48</v>
      </c>
      <c r="B53" s="27" t="s">
        <v>91</v>
      </c>
      <c r="C53" s="23"/>
      <c r="D53" s="20"/>
      <c r="E53" s="20">
        <v>0</v>
      </c>
      <c r="F53" s="20">
        <f t="shared" si="11"/>
        <v>0</v>
      </c>
      <c r="G53" s="20">
        <v>0</v>
      </c>
      <c r="H53" s="20">
        <v>0</v>
      </c>
      <c r="I53" s="20">
        <v>0</v>
      </c>
      <c r="J53" s="20">
        <v>0</v>
      </c>
      <c r="K53" s="19"/>
      <c r="L53" s="20">
        <f t="shared" si="1"/>
        <v>0</v>
      </c>
    </row>
    <row r="54" spans="1:12" ht="12.75">
      <c r="A54" s="21" t="s">
        <v>49</v>
      </c>
      <c r="B54" s="29" t="s">
        <v>30</v>
      </c>
      <c r="C54" s="23"/>
      <c r="D54" s="20"/>
      <c r="E54" s="20">
        <v>0</v>
      </c>
      <c r="F54" s="20">
        <f t="shared" si="11"/>
        <v>112345.68</v>
      </c>
      <c r="G54" s="20">
        <v>28086.42</v>
      </c>
      <c r="H54" s="20">
        <v>28086.42</v>
      </c>
      <c r="I54" s="20">
        <v>28086.42</v>
      </c>
      <c r="J54" s="20">
        <v>28086.42</v>
      </c>
      <c r="K54" s="19"/>
      <c r="L54" s="20">
        <f t="shared" si="1"/>
        <v>112345.68</v>
      </c>
    </row>
    <row r="55" spans="1:12" ht="12.75">
      <c r="A55" s="21" t="s">
        <v>50</v>
      </c>
      <c r="B55" s="25" t="s">
        <v>31</v>
      </c>
      <c r="C55" s="23"/>
      <c r="D55" s="20"/>
      <c r="E55" s="20">
        <v>0</v>
      </c>
      <c r="F55" s="20">
        <f t="shared" si="11"/>
        <v>0</v>
      </c>
      <c r="G55" s="20">
        <v>0</v>
      </c>
      <c r="H55" s="20">
        <v>0</v>
      </c>
      <c r="I55" s="20">
        <v>0</v>
      </c>
      <c r="J55" s="20">
        <v>0</v>
      </c>
      <c r="K55" s="19"/>
      <c r="L55" s="20">
        <f t="shared" si="1"/>
        <v>0</v>
      </c>
    </row>
    <row r="56" spans="1:12" ht="12.75">
      <c r="A56" s="21" t="s">
        <v>80</v>
      </c>
      <c r="B56" s="29" t="s">
        <v>32</v>
      </c>
      <c r="C56" s="23"/>
      <c r="D56" s="20"/>
      <c r="E56" s="20">
        <v>0</v>
      </c>
      <c r="F56" s="20">
        <f t="shared" si="11"/>
        <v>0</v>
      </c>
      <c r="G56" s="20">
        <v>0</v>
      </c>
      <c r="H56" s="20">
        <v>0</v>
      </c>
      <c r="I56" s="20">
        <v>0</v>
      </c>
      <c r="J56" s="20">
        <v>0</v>
      </c>
      <c r="K56" s="19"/>
      <c r="L56" s="20">
        <f t="shared" si="1"/>
        <v>0</v>
      </c>
    </row>
    <row r="57" spans="1:12" ht="12.75">
      <c r="A57" s="21" t="s">
        <v>82</v>
      </c>
      <c r="B57" s="29" t="s">
        <v>33</v>
      </c>
      <c r="C57" s="23"/>
      <c r="D57" s="20"/>
      <c r="E57" s="20">
        <v>0</v>
      </c>
      <c r="F57" s="20">
        <f t="shared" si="11"/>
        <v>0</v>
      </c>
      <c r="G57" s="20">
        <v>0</v>
      </c>
      <c r="H57" s="20">
        <v>0</v>
      </c>
      <c r="I57" s="20">
        <v>0</v>
      </c>
      <c r="J57" s="20">
        <v>0</v>
      </c>
      <c r="K57" s="19"/>
      <c r="L57" s="20">
        <f t="shared" si="1"/>
        <v>0</v>
      </c>
    </row>
    <row r="58" spans="1:12" ht="12.75">
      <c r="A58" s="21" t="s">
        <v>83</v>
      </c>
      <c r="B58" s="30" t="s">
        <v>67</v>
      </c>
      <c r="C58" s="23"/>
      <c r="D58" s="20"/>
      <c r="E58" s="20">
        <v>0</v>
      </c>
      <c r="F58" s="20">
        <f t="shared" si="11"/>
        <v>0</v>
      </c>
      <c r="G58" s="20">
        <v>0</v>
      </c>
      <c r="H58" s="20">
        <v>0</v>
      </c>
      <c r="I58" s="20">
        <v>0</v>
      </c>
      <c r="J58" s="20">
        <v>0</v>
      </c>
      <c r="K58" s="19"/>
      <c r="L58" s="20">
        <f t="shared" si="1"/>
        <v>0</v>
      </c>
    </row>
    <row r="59" spans="1:12" ht="63.75">
      <c r="A59" s="21">
        <v>5.7</v>
      </c>
      <c r="B59" s="24" t="s">
        <v>14</v>
      </c>
      <c r="C59" s="23"/>
      <c r="D59" s="20"/>
      <c r="E59" s="20">
        <v>0</v>
      </c>
      <c r="F59" s="20">
        <f t="shared" si="11"/>
        <v>354265.92</v>
      </c>
      <c r="G59" s="20">
        <v>88566.48</v>
      </c>
      <c r="H59" s="20">
        <v>88566.48</v>
      </c>
      <c r="I59" s="20">
        <v>88566.48</v>
      </c>
      <c r="J59" s="20">
        <v>88566.48</v>
      </c>
      <c r="K59" s="19"/>
      <c r="L59" s="20">
        <f t="shared" si="1"/>
        <v>354265.92</v>
      </c>
    </row>
    <row r="60" spans="1:12" ht="51">
      <c r="A60" s="21">
        <v>5.8</v>
      </c>
      <c r="B60" s="24" t="s">
        <v>79</v>
      </c>
      <c r="C60" s="23"/>
      <c r="D60" s="20"/>
      <c r="E60" s="20">
        <f aca="true" t="shared" si="12" ref="E60:J60">E62+E63+E64+E65</f>
        <v>0</v>
      </c>
      <c r="F60" s="20">
        <f t="shared" si="12"/>
        <v>517855.5</v>
      </c>
      <c r="G60" s="20">
        <f t="shared" si="12"/>
        <v>130620.31999999999</v>
      </c>
      <c r="H60" s="20">
        <f t="shared" si="12"/>
        <v>115517.22</v>
      </c>
      <c r="I60" s="20">
        <f t="shared" si="12"/>
        <v>115517.22</v>
      </c>
      <c r="J60" s="20">
        <f t="shared" si="12"/>
        <v>156200.74</v>
      </c>
      <c r="K60" s="19"/>
      <c r="L60" s="20">
        <f t="shared" si="1"/>
        <v>517855.5</v>
      </c>
    </row>
    <row r="61" spans="1:12" ht="12.75">
      <c r="A61" s="21"/>
      <c r="B61" s="24" t="s">
        <v>7</v>
      </c>
      <c r="C61" s="23"/>
      <c r="D61" s="20"/>
      <c r="E61" s="20"/>
      <c r="F61" s="20"/>
      <c r="G61" s="20"/>
      <c r="H61" s="20"/>
      <c r="I61" s="20"/>
      <c r="J61" s="20"/>
      <c r="K61" s="19"/>
      <c r="L61" s="20">
        <f t="shared" si="1"/>
        <v>0</v>
      </c>
    </row>
    <row r="62" spans="1:12" ht="12.75">
      <c r="A62" s="21" t="s">
        <v>51</v>
      </c>
      <c r="B62" s="31" t="s">
        <v>34</v>
      </c>
      <c r="C62" s="23"/>
      <c r="D62" s="20"/>
      <c r="E62" s="20">
        <v>0</v>
      </c>
      <c r="F62" s="20">
        <f>G62+H62+I62+J62</f>
        <v>423563.14</v>
      </c>
      <c r="G62" s="20">
        <v>77011.48</v>
      </c>
      <c r="H62" s="20">
        <v>115517.22</v>
      </c>
      <c r="I62" s="20">
        <v>115517.22</v>
      </c>
      <c r="J62" s="20">
        <v>115517.22</v>
      </c>
      <c r="K62" s="19"/>
      <c r="L62" s="20">
        <f t="shared" si="1"/>
        <v>423563.14</v>
      </c>
    </row>
    <row r="63" spans="1:12" ht="12.75">
      <c r="A63" s="21" t="s">
        <v>52</v>
      </c>
      <c r="B63" s="31" t="s">
        <v>35</v>
      </c>
      <c r="C63" s="23"/>
      <c r="D63" s="20"/>
      <c r="E63" s="20">
        <v>0</v>
      </c>
      <c r="F63" s="20">
        <f>G63+H63+I63+J63</f>
        <v>53608.84</v>
      </c>
      <c r="G63" s="20">
        <v>53608.84</v>
      </c>
      <c r="H63" s="20">
        <v>0</v>
      </c>
      <c r="I63" s="20">
        <v>0</v>
      </c>
      <c r="J63" s="20">
        <v>0</v>
      </c>
      <c r="K63" s="19"/>
      <c r="L63" s="20">
        <f t="shared" si="1"/>
        <v>53608.84</v>
      </c>
    </row>
    <row r="64" spans="1:12" ht="12.75">
      <c r="A64" s="21" t="s">
        <v>53</v>
      </c>
      <c r="B64" s="31" t="s">
        <v>36</v>
      </c>
      <c r="C64" s="23"/>
      <c r="D64" s="20"/>
      <c r="E64" s="20">
        <v>0</v>
      </c>
      <c r="F64" s="20">
        <f>G64+H64+I64+J64</f>
        <v>40683.52</v>
      </c>
      <c r="G64" s="20">
        <v>0</v>
      </c>
      <c r="H64" s="20">
        <v>0</v>
      </c>
      <c r="I64" s="20">
        <v>0</v>
      </c>
      <c r="J64" s="20">
        <v>40683.52</v>
      </c>
      <c r="K64" s="19"/>
      <c r="L64" s="20">
        <f t="shared" si="1"/>
        <v>40683.52</v>
      </c>
    </row>
    <row r="65" spans="1:12" ht="12.75">
      <c r="A65" s="21" t="s">
        <v>78</v>
      </c>
      <c r="B65" s="30" t="s">
        <v>67</v>
      </c>
      <c r="C65" s="23"/>
      <c r="D65" s="20"/>
      <c r="E65" s="20">
        <v>0</v>
      </c>
      <c r="F65" s="20">
        <f>G65+H65+I65+J65</f>
        <v>0</v>
      </c>
      <c r="G65" s="20">
        <v>0</v>
      </c>
      <c r="H65" s="20">
        <v>0</v>
      </c>
      <c r="I65" s="20">
        <v>0</v>
      </c>
      <c r="J65" s="20">
        <v>0</v>
      </c>
      <c r="K65" s="19"/>
      <c r="L65" s="20">
        <f t="shared" si="1"/>
        <v>0</v>
      </c>
    </row>
    <row r="66" spans="1:12" ht="38.25">
      <c r="A66" s="21">
        <v>5.9</v>
      </c>
      <c r="B66" s="24" t="s">
        <v>76</v>
      </c>
      <c r="C66" s="23"/>
      <c r="D66" s="20"/>
      <c r="E66" s="20">
        <f aca="true" t="shared" si="13" ref="E66:J66">E68+E69+E70</f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20">
        <f t="shared" si="13"/>
        <v>0</v>
      </c>
      <c r="J66" s="20">
        <f t="shared" si="13"/>
        <v>0</v>
      </c>
      <c r="K66" s="19"/>
      <c r="L66" s="20">
        <f t="shared" si="1"/>
        <v>0</v>
      </c>
    </row>
    <row r="67" spans="1:12" ht="12.75">
      <c r="A67" s="21"/>
      <c r="B67" s="24" t="s">
        <v>7</v>
      </c>
      <c r="C67" s="23"/>
      <c r="D67" s="20"/>
      <c r="E67" s="20"/>
      <c r="F67" s="20"/>
      <c r="G67" s="20"/>
      <c r="H67" s="20"/>
      <c r="I67" s="20"/>
      <c r="J67" s="20"/>
      <c r="K67" s="19"/>
      <c r="L67" s="20">
        <f t="shared" si="1"/>
        <v>0</v>
      </c>
    </row>
    <row r="68" spans="1:12" ht="12.75">
      <c r="A68" s="21" t="s">
        <v>54</v>
      </c>
      <c r="B68" s="29" t="s">
        <v>37</v>
      </c>
      <c r="C68" s="23"/>
      <c r="D68" s="20"/>
      <c r="E68" s="20">
        <v>0</v>
      </c>
      <c r="F68" s="20">
        <f>G68+H68+I68+J68</f>
        <v>0</v>
      </c>
      <c r="G68" s="20">
        <v>0</v>
      </c>
      <c r="H68" s="20">
        <v>0</v>
      </c>
      <c r="I68" s="20">
        <v>0</v>
      </c>
      <c r="J68" s="20">
        <v>0</v>
      </c>
      <c r="K68" s="19"/>
      <c r="L68" s="20">
        <f t="shared" si="1"/>
        <v>0</v>
      </c>
    </row>
    <row r="69" spans="1:12" ht="12.75">
      <c r="A69" s="21" t="s">
        <v>55</v>
      </c>
      <c r="B69" s="29" t="s">
        <v>38</v>
      </c>
      <c r="C69" s="23"/>
      <c r="D69" s="20"/>
      <c r="E69" s="20">
        <v>0</v>
      </c>
      <c r="F69" s="20">
        <f>G69+H69+I69+J69</f>
        <v>0</v>
      </c>
      <c r="G69" s="20">
        <v>0</v>
      </c>
      <c r="H69" s="20">
        <v>0</v>
      </c>
      <c r="I69" s="20">
        <v>0</v>
      </c>
      <c r="J69" s="20">
        <v>0</v>
      </c>
      <c r="K69" s="19"/>
      <c r="L69" s="20">
        <f t="shared" si="1"/>
        <v>0</v>
      </c>
    </row>
    <row r="70" spans="1:12" ht="12.75">
      <c r="A70" s="21" t="s">
        <v>77</v>
      </c>
      <c r="B70" s="30" t="s">
        <v>67</v>
      </c>
      <c r="C70" s="23"/>
      <c r="D70" s="20"/>
      <c r="E70" s="20">
        <v>0</v>
      </c>
      <c r="F70" s="20">
        <f>G70+H70+I70+J70</f>
        <v>0</v>
      </c>
      <c r="G70" s="20">
        <v>0</v>
      </c>
      <c r="H70" s="20">
        <v>0</v>
      </c>
      <c r="I70" s="20">
        <v>0</v>
      </c>
      <c r="J70" s="20">
        <v>0</v>
      </c>
      <c r="K70" s="19"/>
      <c r="L70" s="20">
        <f t="shared" si="1"/>
        <v>0</v>
      </c>
    </row>
    <row r="71" spans="1:12" ht="51">
      <c r="A71" s="32">
        <v>5.1</v>
      </c>
      <c r="B71" s="24" t="s">
        <v>74</v>
      </c>
      <c r="C71" s="23"/>
      <c r="D71" s="20"/>
      <c r="E71" s="20">
        <f aca="true" t="shared" si="14" ref="E71:J71">E73+E74+E75</f>
        <v>0</v>
      </c>
      <c r="F71" s="20">
        <f t="shared" si="14"/>
        <v>1162287.85</v>
      </c>
      <c r="G71" s="20">
        <f t="shared" si="14"/>
        <v>400488.7</v>
      </c>
      <c r="H71" s="20">
        <f t="shared" si="14"/>
        <v>103991.63</v>
      </c>
      <c r="I71" s="20">
        <f t="shared" si="14"/>
        <v>36276.15</v>
      </c>
      <c r="J71" s="20">
        <f t="shared" si="14"/>
        <v>621531.37</v>
      </c>
      <c r="K71" s="19"/>
      <c r="L71" s="20">
        <f t="shared" si="1"/>
        <v>1162287.85</v>
      </c>
    </row>
    <row r="72" spans="1:12" ht="12.75">
      <c r="A72" s="32"/>
      <c r="B72" s="24" t="s">
        <v>7</v>
      </c>
      <c r="C72" s="23"/>
      <c r="D72" s="20"/>
      <c r="E72" s="20"/>
      <c r="F72" s="20"/>
      <c r="G72" s="20"/>
      <c r="H72" s="20"/>
      <c r="I72" s="20"/>
      <c r="J72" s="20"/>
      <c r="K72" s="19"/>
      <c r="L72" s="20">
        <f t="shared" si="1"/>
        <v>0</v>
      </c>
    </row>
    <row r="73" spans="1:12" ht="22.5">
      <c r="A73" s="32" t="s">
        <v>56</v>
      </c>
      <c r="B73" s="33" t="s">
        <v>98</v>
      </c>
      <c r="C73" s="23"/>
      <c r="D73" s="20"/>
      <c r="E73" s="20">
        <v>0</v>
      </c>
      <c r="F73" s="20">
        <f>G73+H73+I73+J73</f>
        <v>1162287.85</v>
      </c>
      <c r="G73" s="20">
        <v>400488.7</v>
      </c>
      <c r="H73" s="20">
        <v>103991.63</v>
      </c>
      <c r="I73" s="20">
        <v>36276.15</v>
      </c>
      <c r="J73" s="20">
        <v>621531.37</v>
      </c>
      <c r="K73" s="19"/>
      <c r="L73" s="20">
        <f t="shared" si="1"/>
        <v>1162287.85</v>
      </c>
    </row>
    <row r="74" spans="1:12" ht="22.5">
      <c r="A74" s="32" t="s">
        <v>75</v>
      </c>
      <c r="B74" s="29" t="s">
        <v>39</v>
      </c>
      <c r="C74" s="23"/>
      <c r="D74" s="20"/>
      <c r="E74" s="20">
        <v>0</v>
      </c>
      <c r="F74" s="20">
        <f>G74+H74+I74+J74</f>
        <v>0</v>
      </c>
      <c r="G74" s="20"/>
      <c r="H74" s="20"/>
      <c r="I74" s="20"/>
      <c r="J74" s="20"/>
      <c r="K74" s="19"/>
      <c r="L74" s="20">
        <f t="shared" si="1"/>
        <v>0</v>
      </c>
    </row>
    <row r="75" spans="1:12" ht="12.75">
      <c r="A75" s="32" t="s">
        <v>99</v>
      </c>
      <c r="B75" s="30" t="s">
        <v>67</v>
      </c>
      <c r="C75" s="23"/>
      <c r="D75" s="20"/>
      <c r="E75" s="20">
        <v>0</v>
      </c>
      <c r="F75" s="20">
        <f>G75+H75+I75+J75</f>
        <v>0</v>
      </c>
      <c r="G75" s="20"/>
      <c r="H75" s="20"/>
      <c r="I75" s="20"/>
      <c r="J75" s="20"/>
      <c r="K75" s="19"/>
      <c r="L75" s="20">
        <f t="shared" si="1"/>
        <v>0</v>
      </c>
    </row>
    <row r="76" spans="1:12" ht="38.25">
      <c r="A76" s="32">
        <v>5.11</v>
      </c>
      <c r="B76" s="24" t="s">
        <v>69</v>
      </c>
      <c r="C76" s="23"/>
      <c r="D76" s="20"/>
      <c r="E76" s="20">
        <f aca="true" t="shared" si="15" ref="E76:J76">E78+E79</f>
        <v>0</v>
      </c>
      <c r="F76" s="20">
        <f t="shared" si="15"/>
        <v>464018.28</v>
      </c>
      <c r="G76" s="20">
        <f t="shared" si="15"/>
        <v>116004.57</v>
      </c>
      <c r="H76" s="20">
        <f t="shared" si="15"/>
        <v>116004.57</v>
      </c>
      <c r="I76" s="20">
        <f t="shared" si="15"/>
        <v>116004.57</v>
      </c>
      <c r="J76" s="20">
        <f t="shared" si="15"/>
        <v>116004.57</v>
      </c>
      <c r="K76" s="19"/>
      <c r="L76" s="20">
        <f t="shared" si="1"/>
        <v>464018.28</v>
      </c>
    </row>
    <row r="77" spans="1:12" ht="12.75">
      <c r="A77" s="32"/>
      <c r="B77" s="24" t="s">
        <v>7</v>
      </c>
      <c r="C77" s="23"/>
      <c r="D77" s="20"/>
      <c r="E77" s="20"/>
      <c r="F77" s="20"/>
      <c r="G77" s="20"/>
      <c r="H77" s="20"/>
      <c r="I77" s="20"/>
      <c r="J77" s="20"/>
      <c r="K77" s="19"/>
      <c r="L77" s="20">
        <f t="shared" si="1"/>
        <v>0</v>
      </c>
    </row>
    <row r="78" spans="1:12" ht="12.75">
      <c r="A78" s="32" t="s">
        <v>70</v>
      </c>
      <c r="B78" s="27" t="s">
        <v>73</v>
      </c>
      <c r="C78" s="23"/>
      <c r="D78" s="20"/>
      <c r="E78" s="20">
        <v>0</v>
      </c>
      <c r="F78" s="20">
        <f>G78+H78+I78+J78</f>
        <v>464018.28</v>
      </c>
      <c r="G78" s="20">
        <v>116004.57</v>
      </c>
      <c r="H78" s="20">
        <v>116004.57</v>
      </c>
      <c r="I78" s="20">
        <v>116004.57</v>
      </c>
      <c r="J78" s="20">
        <v>116004.57</v>
      </c>
      <c r="K78" s="19"/>
      <c r="L78" s="20">
        <f aca="true" t="shared" si="16" ref="L78:L90">G78+H78+I78+J78</f>
        <v>464018.28</v>
      </c>
    </row>
    <row r="79" spans="1:12" ht="12.75">
      <c r="A79" s="32" t="s">
        <v>71</v>
      </c>
      <c r="B79" s="27" t="s">
        <v>72</v>
      </c>
      <c r="C79" s="23"/>
      <c r="D79" s="20"/>
      <c r="E79" s="20">
        <v>0</v>
      </c>
      <c r="F79" s="20">
        <f>G79+H79+I79+J79</f>
        <v>0</v>
      </c>
      <c r="G79" s="20"/>
      <c r="H79" s="20"/>
      <c r="I79" s="20"/>
      <c r="J79" s="20"/>
      <c r="K79" s="19"/>
      <c r="L79" s="20">
        <f t="shared" si="16"/>
        <v>0</v>
      </c>
    </row>
    <row r="80" spans="1:12" ht="51">
      <c r="A80" s="32">
        <v>5.12</v>
      </c>
      <c r="B80" s="24" t="s">
        <v>15</v>
      </c>
      <c r="C80" s="23"/>
      <c r="D80" s="20"/>
      <c r="E80" s="20">
        <v>0</v>
      </c>
      <c r="F80" s="20">
        <f>G80+H80+I80+J80</f>
        <v>1027539.9700000001</v>
      </c>
      <c r="G80" s="20">
        <v>258331.45</v>
      </c>
      <c r="H80" s="20">
        <v>232487.96</v>
      </c>
      <c r="I80" s="20">
        <v>231632.29</v>
      </c>
      <c r="J80" s="20">
        <v>305088.27</v>
      </c>
      <c r="K80" s="19"/>
      <c r="L80" s="20">
        <f t="shared" si="16"/>
        <v>1027539.9700000001</v>
      </c>
    </row>
    <row r="81" spans="1:12" ht="25.5">
      <c r="A81" s="32">
        <v>5.13</v>
      </c>
      <c r="B81" s="24" t="s">
        <v>16</v>
      </c>
      <c r="C81" s="23"/>
      <c r="D81" s="20"/>
      <c r="E81" s="20">
        <v>0</v>
      </c>
      <c r="F81" s="20">
        <f>G81+H81+I81+J81</f>
        <v>1455702.94</v>
      </c>
      <c r="G81" s="20">
        <v>391159.34</v>
      </c>
      <c r="H81" s="20">
        <v>349704.92</v>
      </c>
      <c r="I81" s="20">
        <v>356782.48</v>
      </c>
      <c r="J81" s="20">
        <v>358056.2</v>
      </c>
      <c r="K81" s="19"/>
      <c r="L81" s="20">
        <f t="shared" si="16"/>
        <v>1455702.94</v>
      </c>
    </row>
    <row r="82" spans="1:12" ht="38.25">
      <c r="A82" s="32">
        <v>5.14</v>
      </c>
      <c r="B82" s="24" t="s">
        <v>68</v>
      </c>
      <c r="C82" s="23"/>
      <c r="D82" s="20"/>
      <c r="E82" s="20">
        <f>E84+E85+E86+E87+E88+E89</f>
        <v>0</v>
      </c>
      <c r="F82" s="20">
        <f>F84+F85+F86+F87+F88+F89+F90</f>
        <v>388311.69000000006</v>
      </c>
      <c r="G82" s="20">
        <f>G84+G85+G86+G87+G88+G89+G90</f>
        <v>119612.85</v>
      </c>
      <c r="H82" s="20">
        <f>H84+H85+H86+H87+H88+H89+H90</f>
        <v>91311.42</v>
      </c>
      <c r="I82" s="20">
        <f>I84+I85+I86+I87+I88+I89+I90</f>
        <v>87821.14</v>
      </c>
      <c r="J82" s="20">
        <f>J84+J85+J86+J87+J88+J89+J90</f>
        <v>89566.28</v>
      </c>
      <c r="K82" s="19"/>
      <c r="L82" s="20">
        <f t="shared" si="16"/>
        <v>388311.69000000006</v>
      </c>
    </row>
    <row r="83" spans="1:12" ht="12.75">
      <c r="A83" s="32"/>
      <c r="B83" s="24" t="s">
        <v>7</v>
      </c>
      <c r="C83" s="23"/>
      <c r="D83" s="20"/>
      <c r="E83" s="20"/>
      <c r="F83" s="20"/>
      <c r="G83" s="20"/>
      <c r="H83" s="20"/>
      <c r="I83" s="20"/>
      <c r="J83" s="20"/>
      <c r="K83" s="19"/>
      <c r="L83" s="20">
        <f t="shared" si="16"/>
        <v>0</v>
      </c>
    </row>
    <row r="84" spans="1:12" ht="12.75">
      <c r="A84" s="32" t="s">
        <v>57</v>
      </c>
      <c r="B84" s="29" t="s">
        <v>40</v>
      </c>
      <c r="C84" s="23"/>
      <c r="D84" s="20"/>
      <c r="E84" s="20">
        <v>0</v>
      </c>
      <c r="F84" s="20">
        <f aca="true" t="shared" si="17" ref="F84:F89">G84+H84+I84+J84</f>
        <v>113945.52</v>
      </c>
      <c r="G84" s="20">
        <v>28486.38</v>
      </c>
      <c r="H84" s="20">
        <v>28486.38</v>
      </c>
      <c r="I84" s="20">
        <v>28486.38</v>
      </c>
      <c r="J84" s="20">
        <v>28486.38</v>
      </c>
      <c r="K84" s="19"/>
      <c r="L84" s="20">
        <f t="shared" si="16"/>
        <v>113945.52</v>
      </c>
    </row>
    <row r="85" spans="1:12" ht="12.75">
      <c r="A85" s="32" t="s">
        <v>58</v>
      </c>
      <c r="B85" s="29" t="s">
        <v>41</v>
      </c>
      <c r="C85" s="23"/>
      <c r="D85" s="20"/>
      <c r="E85" s="20">
        <v>0</v>
      </c>
      <c r="F85" s="20">
        <f t="shared" si="17"/>
        <v>0</v>
      </c>
      <c r="G85" s="20">
        <v>0</v>
      </c>
      <c r="H85" s="20">
        <v>0</v>
      </c>
      <c r="I85" s="20">
        <v>0</v>
      </c>
      <c r="J85" s="20">
        <v>0</v>
      </c>
      <c r="K85" s="19"/>
      <c r="L85" s="20">
        <f t="shared" si="16"/>
        <v>0</v>
      </c>
    </row>
    <row r="86" spans="1:12" ht="12.75">
      <c r="A86" s="32" t="s">
        <v>59</v>
      </c>
      <c r="B86" s="29" t="s">
        <v>42</v>
      </c>
      <c r="C86" s="23"/>
      <c r="D86" s="20"/>
      <c r="E86" s="20">
        <v>0</v>
      </c>
      <c r="F86" s="20">
        <f t="shared" si="17"/>
        <v>30672</v>
      </c>
      <c r="G86" s="20">
        <v>30672</v>
      </c>
      <c r="H86" s="20">
        <v>0</v>
      </c>
      <c r="I86" s="20">
        <v>0</v>
      </c>
      <c r="J86" s="20">
        <v>0</v>
      </c>
      <c r="K86" s="19"/>
      <c r="L86" s="20">
        <f t="shared" si="16"/>
        <v>30672</v>
      </c>
    </row>
    <row r="87" spans="1:12" ht="12.75">
      <c r="A87" s="32" t="s">
        <v>62</v>
      </c>
      <c r="B87" s="34" t="s">
        <v>64</v>
      </c>
      <c r="C87" s="23"/>
      <c r="D87" s="35"/>
      <c r="E87" s="35">
        <v>0</v>
      </c>
      <c r="F87" s="20">
        <f t="shared" si="17"/>
        <v>0</v>
      </c>
      <c r="G87" s="20">
        <v>0</v>
      </c>
      <c r="H87" s="20">
        <v>0</v>
      </c>
      <c r="I87" s="20">
        <v>0</v>
      </c>
      <c r="J87" s="20">
        <v>0</v>
      </c>
      <c r="K87" s="19"/>
      <c r="L87" s="20">
        <f t="shared" si="16"/>
        <v>0</v>
      </c>
    </row>
    <row r="88" spans="1:12" ht="12.75">
      <c r="A88" s="32" t="s">
        <v>63</v>
      </c>
      <c r="B88" s="34" t="s">
        <v>65</v>
      </c>
      <c r="C88" s="23"/>
      <c r="D88" s="35"/>
      <c r="E88" s="35">
        <v>0</v>
      </c>
      <c r="F88" s="20">
        <f t="shared" si="17"/>
        <v>0</v>
      </c>
      <c r="G88" s="20">
        <v>0</v>
      </c>
      <c r="H88" s="20">
        <v>0</v>
      </c>
      <c r="I88" s="20">
        <v>0</v>
      </c>
      <c r="J88" s="20">
        <v>0</v>
      </c>
      <c r="K88" s="19"/>
      <c r="L88" s="20">
        <f t="shared" si="16"/>
        <v>0</v>
      </c>
    </row>
    <row r="89" spans="1:12" ht="12.75">
      <c r="A89" s="32" t="s">
        <v>66</v>
      </c>
      <c r="B89" s="30" t="s">
        <v>110</v>
      </c>
      <c r="C89" s="23"/>
      <c r="D89" s="35"/>
      <c r="E89" s="35">
        <v>0</v>
      </c>
      <c r="F89" s="20">
        <f t="shared" si="17"/>
        <v>243694.17</v>
      </c>
      <c r="G89" s="20">
        <v>60454.47</v>
      </c>
      <c r="H89" s="20">
        <v>62825.04</v>
      </c>
      <c r="I89" s="20">
        <v>59334.76</v>
      </c>
      <c r="J89" s="20">
        <v>61079.9</v>
      </c>
      <c r="K89" s="19"/>
      <c r="L89" s="20">
        <f t="shared" si="16"/>
        <v>243694.17</v>
      </c>
    </row>
    <row r="90" spans="1:12" ht="53.25" customHeight="1" thickBot="1">
      <c r="A90" s="36">
        <v>5.15</v>
      </c>
      <c r="B90" s="12" t="s">
        <v>17</v>
      </c>
      <c r="C90" s="37"/>
      <c r="D90" s="38"/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19"/>
      <c r="L90" s="20">
        <f t="shared" si="16"/>
        <v>0</v>
      </c>
    </row>
    <row r="93" spans="2:6" ht="12.75">
      <c r="B93" s="1" t="s">
        <v>100</v>
      </c>
      <c r="C93" s="3" t="s">
        <v>106</v>
      </c>
      <c r="D93" s="1" t="s">
        <v>113</v>
      </c>
      <c r="F93" s="1" t="s">
        <v>103</v>
      </c>
    </row>
    <row r="94" spans="3:9" ht="12.75">
      <c r="C94" s="1" t="s">
        <v>101</v>
      </c>
      <c r="D94" s="1"/>
      <c r="F94" s="3" t="s">
        <v>104</v>
      </c>
      <c r="H94" s="3" t="s">
        <v>105</v>
      </c>
      <c r="I94" s="1"/>
    </row>
    <row r="95" ht="12.75">
      <c r="H95" s="3" t="s">
        <v>108</v>
      </c>
    </row>
    <row r="96" spans="2:4" ht="12.75">
      <c r="B96" s="1" t="s">
        <v>102</v>
      </c>
      <c r="C96" s="3" t="s">
        <v>107</v>
      </c>
      <c r="D96" s="1" t="s">
        <v>115</v>
      </c>
    </row>
    <row r="97" spans="3:4" ht="12.75">
      <c r="C97" s="1" t="s">
        <v>101</v>
      </c>
      <c r="D97" s="1"/>
    </row>
  </sheetData>
  <sheetProtection/>
  <mergeCells count="14">
    <mergeCell ref="A3:B3"/>
    <mergeCell ref="C3:E3"/>
    <mergeCell ref="B1:I1"/>
    <mergeCell ref="A4:B4"/>
    <mergeCell ref="C4:D4"/>
    <mergeCell ref="E10:E11"/>
    <mergeCell ref="F10:F11"/>
    <mergeCell ref="G10:J10"/>
    <mergeCell ref="C6:D6"/>
    <mergeCell ref="C7:D7"/>
    <mergeCell ref="A10:A11"/>
    <mergeCell ref="B10:B11"/>
    <mergeCell ref="C10:C11"/>
    <mergeCell ref="D10:D11"/>
  </mergeCells>
  <printOptions/>
  <pageMargins left="0.3937007874015748" right="0.3937007874015748" top="0.1968503937007874" bottom="0.1968503937007874" header="0.5118110236220472" footer="0.5118110236220472"/>
  <pageSetup fitToHeight="3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eirc-vao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comp79</dc:creator>
  <cp:keywords/>
  <dc:description/>
  <cp:lastModifiedBy>Andrew</cp:lastModifiedBy>
  <cp:lastPrinted>2011-04-09T10:53:10Z</cp:lastPrinted>
  <dcterms:created xsi:type="dcterms:W3CDTF">2010-03-03T08:24:30Z</dcterms:created>
  <dcterms:modified xsi:type="dcterms:W3CDTF">2011-04-09T10:53:37Z</dcterms:modified>
  <cp:category/>
  <cp:version/>
  <cp:contentType/>
  <cp:contentStatus/>
</cp:coreProperties>
</file>